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360" windowHeight="8310" tabRatio="611" activeTab="0"/>
  </bookViews>
  <sheets>
    <sheet name="Value of The Bull" sheetId="1" r:id="rId1"/>
    <sheet name="ABEPDConversions" sheetId="2" state="hidden" r:id="rId2"/>
  </sheets>
  <definedNames>
    <definedName name="_xlnm.Print_Area" localSheetId="0">'Value of The Bull'!$A$1:$J$45</definedName>
  </definedNames>
  <calcPr fullCalcOnLoad="1"/>
</workbook>
</file>

<file path=xl/comments1.xml><?xml version="1.0" encoding="utf-8"?>
<comments xmlns="http://schemas.openxmlformats.org/spreadsheetml/2006/main">
  <authors>
    <author> </author>
  </authors>
  <commentList>
    <comment ref="B4" authorId="0">
      <text>
        <r>
          <rPr>
            <b/>
            <sz val="12"/>
            <rFont val="Arial"/>
            <family val="2"/>
          </rPr>
          <t>Enter your herd's average weaning weight in pounds.</t>
        </r>
      </text>
    </comment>
    <comment ref="B5" authorId="0">
      <text>
        <r>
          <rPr>
            <b/>
            <sz val="12"/>
            <rFont val="Arial"/>
            <family val="2"/>
          </rPr>
          <t>Enter the number of years you expect to keep this bull in service.</t>
        </r>
      </text>
    </comment>
    <comment ref="B6" authorId="0">
      <text>
        <r>
          <rPr>
            <b/>
            <sz val="12"/>
            <rFont val="Arial"/>
            <family val="2"/>
          </rPr>
          <t>Enter the price per pound you expect to receive for your calves.</t>
        </r>
      </text>
    </comment>
    <comment ref="G4" authorId="0">
      <text>
        <r>
          <rPr>
            <b/>
            <sz val="12"/>
            <rFont val="Arial"/>
            <family val="2"/>
          </rPr>
          <t>Enter the interest rate you expect to pay for the money borrowed for the purchase price.  You may enter zero here if you will not incur interest or do not wish to account for interest.</t>
        </r>
      </text>
    </comment>
    <comment ref="G5" authorId="0">
      <text>
        <r>
          <rPr>
            <b/>
            <sz val="12"/>
            <rFont val="Arial"/>
            <family val="2"/>
          </rPr>
          <t>Enter the number of cows you will breed these bulls to.</t>
        </r>
      </text>
    </comment>
    <comment ref="G6" authorId="0">
      <text>
        <r>
          <rPr>
            <b/>
            <sz val="12"/>
            <rFont val="Arial"/>
            <family val="2"/>
          </rPr>
          <t>Enter your expected % calf crop weaned.</t>
        </r>
      </text>
    </comment>
    <comment ref="B27" authorId="0">
      <text>
        <r>
          <rPr>
            <b/>
            <sz val="12"/>
            <rFont val="Arial"/>
            <family val="2"/>
          </rPr>
          <t>Enter the Weaning Weight EPD for each bull.</t>
        </r>
      </text>
    </comment>
    <comment ref="B33" authorId="0">
      <text>
        <r>
          <rPr>
            <b/>
            <sz val="12"/>
            <rFont val="Arial"/>
            <family val="2"/>
          </rPr>
          <t>Enter any sales premium in dollars per pound of calf sold you expect to receive from superior calves.  You may enter a zero for these values if you do not wish to account for premiums.</t>
        </r>
      </text>
    </comment>
    <comment ref="B10" authorId="0">
      <text>
        <r>
          <rPr>
            <b/>
            <sz val="12"/>
            <rFont val="Arial"/>
            <family val="2"/>
          </rPr>
          <t>Enter the expected purchase price for these four bulls.</t>
        </r>
      </text>
    </comment>
    <comment ref="B28" authorId="0">
      <text>
        <r>
          <rPr>
            <b/>
            <sz val="12"/>
            <rFont val="Arial"/>
            <family val="2"/>
          </rPr>
          <t>This value is an adjusted EPD that allows different breeds of bulls to be compared.  Without this adjustment,  bulls can only be compared within breeds.</t>
        </r>
      </text>
    </comment>
  </commentList>
</comments>
</file>

<file path=xl/sharedStrings.xml><?xml version="1.0" encoding="utf-8"?>
<sst xmlns="http://schemas.openxmlformats.org/spreadsheetml/2006/main" count="61" uniqueCount="56">
  <si>
    <t>Bull A</t>
  </si>
  <si>
    <t>Bull B</t>
  </si>
  <si>
    <t>Salvage Value</t>
  </si>
  <si>
    <t>Prelim. Bull Cost</t>
  </si>
  <si>
    <t>Cost per calf sired</t>
  </si>
  <si>
    <t>Years producer keeps a bull</t>
  </si>
  <si>
    <t>Current herd WW lbs</t>
  </si>
  <si>
    <t xml:space="preserve">Total Bull Cost </t>
  </si>
  <si>
    <t>Interest Rate</t>
  </si>
  <si>
    <t xml:space="preserve">Interest </t>
  </si>
  <si>
    <t>% calf crop weaned</t>
  </si>
  <si>
    <t xml:space="preserve">Cows:Bull </t>
  </si>
  <si>
    <t>Value of additional pounds of WW</t>
  </si>
  <si>
    <t>Value of a Bull</t>
  </si>
  <si>
    <t>Bull C</t>
  </si>
  <si>
    <t>Bull D</t>
  </si>
  <si>
    <t>Calves sold</t>
  </si>
  <si>
    <t>Sale price premium</t>
  </si>
  <si>
    <t>Total value of premium</t>
  </si>
  <si>
    <t>Additional value of calves weaned over bull A</t>
  </si>
  <si>
    <t>Calf price/pound</t>
  </si>
  <si>
    <t>Additional pounds of WW (EPD)</t>
  </si>
  <si>
    <t>WW EPD</t>
  </si>
  <si>
    <t>Step 3                     Enter Weaning Weight EPD</t>
  </si>
  <si>
    <t xml:space="preserve">Step 4 (Optional)  Expected premium received for calves </t>
  </si>
  <si>
    <t>Initial Purchase Cost</t>
  </si>
  <si>
    <t>This spreadsheet is adapted from a program originally developed by Jason Cleere, Texas A&amp;M Unveristy</t>
  </si>
  <si>
    <t xml:space="preserve"> Enter herd data</t>
  </si>
  <si>
    <t>Step 1</t>
  </si>
  <si>
    <t>Breed</t>
  </si>
  <si>
    <t>WW EPD Conversion</t>
  </si>
  <si>
    <t xml:space="preserve">Angus </t>
  </si>
  <si>
    <t xml:space="preserve">Hereford </t>
  </si>
  <si>
    <t xml:space="preserve">Red Angus </t>
  </si>
  <si>
    <t xml:space="preserve">Shorthorn </t>
  </si>
  <si>
    <t xml:space="preserve">S. Devon </t>
  </si>
  <si>
    <t xml:space="preserve">Brahman </t>
  </si>
  <si>
    <t xml:space="preserve">Limousin </t>
  </si>
  <si>
    <t xml:space="preserve">Simmental </t>
  </si>
  <si>
    <t xml:space="preserve">Charolais </t>
  </si>
  <si>
    <t xml:space="preserve">Gelbvieh </t>
  </si>
  <si>
    <t xml:space="preserve">Maine-Anjou </t>
  </si>
  <si>
    <t xml:space="preserve">Salers </t>
  </si>
  <si>
    <t xml:space="preserve">Tarentaise </t>
  </si>
  <si>
    <t xml:space="preserve">Braunvieh </t>
  </si>
  <si>
    <t xml:space="preserve">Brangus </t>
  </si>
  <si>
    <t xml:space="preserve">Beefmaster </t>
  </si>
  <si>
    <t>Across Breed Adjusted EPD</t>
  </si>
  <si>
    <r>
      <t xml:space="preserve">Difference in cost between bull </t>
    </r>
    <r>
      <rPr>
        <b/>
        <sz val="12"/>
        <color indexed="9"/>
        <rFont val="Arial"/>
        <family val="2"/>
      </rPr>
      <t>A</t>
    </r>
    <r>
      <rPr>
        <sz val="12"/>
        <color indexed="9"/>
        <rFont val="Arial"/>
        <family val="2"/>
      </rPr>
      <t xml:space="preserve"> and other bulls</t>
    </r>
  </si>
  <si>
    <r>
      <t>The following interactive spreadsheet allows the cow/calf producer to compare up to four bulls of different breeds on the basis of the</t>
    </r>
    <r>
      <rPr>
        <b/>
        <sz val="12"/>
        <color indexed="9"/>
        <rFont val="Arial"/>
        <family val="2"/>
      </rPr>
      <t xml:space="preserve"> </t>
    </r>
    <r>
      <rPr>
        <b/>
        <u val="single"/>
        <sz val="12"/>
        <color indexed="10"/>
        <rFont val="Arial"/>
        <family val="2"/>
      </rPr>
      <t>possible</t>
    </r>
    <r>
      <rPr>
        <sz val="12"/>
        <color indexed="9"/>
        <rFont val="Arial"/>
        <family val="2"/>
      </rPr>
      <t xml:space="preserve"> increase in value of the calves sired by a bull under consideration for purchase.  Weaning weight (WW) EPDs are entered to determine the difference in expected WW of calves from various sires.  Sale price premiums based on improved calf quality can also be figured into the program. Cells with yellow font are editable to fit your herd and bull prospects.  Hold your mouse over the red triangles for an explanation of that input area.</t>
    </r>
  </si>
  <si>
    <t xml:space="preserve"> Enter bull cost</t>
  </si>
  <si>
    <t>Step 2</t>
  </si>
  <si>
    <t>Santa Gertrudis</t>
  </si>
  <si>
    <t>Revision 8-2010</t>
  </si>
  <si>
    <t>Brett Barham, PhD                                                            Associate Professor - Breeding and Genetics</t>
  </si>
  <si>
    <t>AB EPD Table Version 2010</t>
  </si>
</sst>
</file>

<file path=xl/styles.xml><?xml version="1.0" encoding="utf-8"?>
<styleSheet xmlns="http://schemas.openxmlformats.org/spreadsheetml/2006/main">
  <numFmts count="1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00"/>
    <numFmt numFmtId="165" formatCode="0.0%"/>
  </numFmts>
  <fonts count="48">
    <font>
      <sz val="10"/>
      <name val="Arial"/>
      <family val="0"/>
    </font>
    <font>
      <sz val="11"/>
      <color indexed="8"/>
      <name val="Calibri"/>
      <family val="2"/>
    </font>
    <font>
      <sz val="10"/>
      <color indexed="9"/>
      <name val="Arial"/>
      <family val="2"/>
    </font>
    <font>
      <sz val="12"/>
      <color indexed="9"/>
      <name val="Arial"/>
      <family val="2"/>
    </font>
    <font>
      <b/>
      <sz val="12"/>
      <color indexed="9"/>
      <name val="Arial"/>
      <family val="2"/>
    </font>
    <font>
      <b/>
      <sz val="11"/>
      <color indexed="9"/>
      <name val="Arial"/>
      <family val="2"/>
    </font>
    <font>
      <b/>
      <sz val="14"/>
      <color indexed="9"/>
      <name val="Arial"/>
      <family val="2"/>
    </font>
    <font>
      <b/>
      <sz val="12"/>
      <color indexed="13"/>
      <name val="Arial"/>
      <family val="2"/>
    </font>
    <font>
      <b/>
      <sz val="14"/>
      <color indexed="34"/>
      <name val="Arial"/>
      <family val="2"/>
    </font>
    <font>
      <b/>
      <u val="single"/>
      <sz val="12"/>
      <color indexed="10"/>
      <name val="Arial"/>
      <family val="2"/>
    </font>
    <font>
      <b/>
      <sz val="14"/>
      <color indexed="50"/>
      <name val="Arial"/>
      <family val="2"/>
    </font>
    <font>
      <b/>
      <sz val="12"/>
      <name val="Arial"/>
      <family val="2"/>
    </font>
    <font>
      <sz val="10.5"/>
      <color indexed="8"/>
      <name val="Arial MS"/>
      <family val="0"/>
    </font>
    <font>
      <b/>
      <sz val="26"/>
      <color indexed="9"/>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border>
    <border>
      <left/>
      <right/>
      <top style="medium"/>
      <bottom/>
    </border>
    <border>
      <left/>
      <right/>
      <top style="medium"/>
      <bottom style="double"/>
    </border>
    <border>
      <left/>
      <right style="medium"/>
      <top style="medium"/>
      <bottom style="double"/>
    </border>
    <border>
      <left/>
      <right style="medium"/>
      <top/>
      <bottom/>
    </border>
    <border>
      <left/>
      <right/>
      <top/>
      <bottom style="thin"/>
    </border>
    <border>
      <left style="medium"/>
      <right/>
      <top/>
      <bottom/>
    </border>
    <border>
      <left style="medium"/>
      <right/>
      <top/>
      <bottom style="medium"/>
    </border>
    <border>
      <left/>
      <right style="medium"/>
      <top/>
      <bottom style="medium"/>
    </border>
    <border>
      <left/>
      <right style="medium"/>
      <top style="medium"/>
      <bottom/>
    </border>
    <border>
      <left style="medium"/>
      <right/>
      <top style="medium"/>
      <bottom/>
    </border>
    <border>
      <left style="medium"/>
      <right/>
      <top style="medium"/>
      <bottom style="double"/>
    </border>
    <border>
      <left/>
      <right style="medium"/>
      <top/>
      <bottom style="thin"/>
    </border>
    <border>
      <left style="medium"/>
      <right/>
      <top style="medium"/>
      <bottom style="medium"/>
    </border>
    <border>
      <left/>
      <right/>
      <top style="medium"/>
      <bottom style="medium"/>
    </border>
    <border>
      <left/>
      <right style="medium"/>
      <top style="medium"/>
      <bottom style="medium"/>
    </border>
    <border>
      <left style="medium"/>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0"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8"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29" borderId="1" applyNumberFormat="0" applyAlignment="0" applyProtection="0"/>
    <xf numFmtId="0" fontId="41" fillId="0" borderId="6" applyNumberFormat="0" applyFill="0" applyAlignment="0" applyProtection="0"/>
    <xf numFmtId="0" fontId="42" fillId="30" borderId="0" applyNumberFormat="0" applyBorder="0" applyAlignment="0" applyProtection="0"/>
    <xf numFmtId="0" fontId="0" fillId="31" borderId="7" applyNumberFormat="0" applyFont="0" applyAlignment="0" applyProtection="0"/>
    <xf numFmtId="0" fontId="43" fillId="26"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122">
    <xf numFmtId="0" fontId="0" fillId="0" borderId="0" xfId="0" applyAlignment="1">
      <alignment/>
    </xf>
    <xf numFmtId="0" fontId="0" fillId="0" borderId="0" xfId="0" applyFill="1" applyAlignment="1">
      <alignment/>
    </xf>
    <xf numFmtId="0" fontId="0" fillId="0" borderId="0" xfId="0" applyFill="1" applyBorder="1" applyAlignment="1">
      <alignment/>
    </xf>
    <xf numFmtId="0" fontId="2" fillId="0" borderId="0" xfId="0" applyFont="1" applyFill="1" applyAlignment="1">
      <alignment/>
    </xf>
    <xf numFmtId="0" fontId="0" fillId="32" borderId="0" xfId="0" applyFill="1" applyAlignment="1">
      <alignment/>
    </xf>
    <xf numFmtId="0" fontId="0" fillId="32" borderId="0" xfId="0" applyFill="1" applyAlignment="1">
      <alignment horizontal="center"/>
    </xf>
    <xf numFmtId="0" fontId="2" fillId="33" borderId="0" xfId="0" applyFont="1" applyFill="1" applyAlignment="1">
      <alignment/>
    </xf>
    <xf numFmtId="0" fontId="2" fillId="33" borderId="10" xfId="0" applyFont="1" applyFill="1" applyBorder="1" applyAlignment="1">
      <alignment horizontal="center"/>
    </xf>
    <xf numFmtId="0" fontId="2" fillId="33" borderId="0" xfId="0" applyFont="1" applyFill="1" applyAlignment="1">
      <alignment horizontal="center"/>
    </xf>
    <xf numFmtId="0" fontId="2" fillId="33" borderId="11" xfId="0" applyFont="1" applyFill="1" applyBorder="1" applyAlignment="1">
      <alignment horizontal="center"/>
    </xf>
    <xf numFmtId="0" fontId="6" fillId="33" borderId="11" xfId="0" applyFont="1" applyFill="1" applyBorder="1" applyAlignment="1">
      <alignment horizontal="left"/>
    </xf>
    <xf numFmtId="0" fontId="2" fillId="33" borderId="0" xfId="0" applyFont="1" applyFill="1" applyBorder="1" applyAlignment="1">
      <alignment horizontal="center"/>
    </xf>
    <xf numFmtId="0" fontId="6" fillId="33" borderId="0" xfId="0" applyFont="1" applyFill="1" applyBorder="1" applyAlignment="1">
      <alignment horizontal="left"/>
    </xf>
    <xf numFmtId="0" fontId="2" fillId="33" borderId="10" xfId="0" applyFont="1" applyFill="1" applyBorder="1" applyAlignment="1">
      <alignment horizontal="center"/>
    </xf>
    <xf numFmtId="0" fontId="6" fillId="33" borderId="10" xfId="0" applyFont="1" applyFill="1" applyBorder="1" applyAlignment="1">
      <alignment horizontal="left"/>
    </xf>
    <xf numFmtId="0" fontId="4" fillId="33" borderId="12" xfId="0" applyFont="1" applyFill="1" applyBorder="1" applyAlignment="1">
      <alignment horizontal="right"/>
    </xf>
    <xf numFmtId="0" fontId="4" fillId="33" borderId="13" xfId="0" applyFont="1" applyFill="1" applyBorder="1" applyAlignment="1">
      <alignment horizontal="right"/>
    </xf>
    <xf numFmtId="2" fontId="3" fillId="33" borderId="0" xfId="0" applyNumberFormat="1" applyFont="1" applyFill="1" applyBorder="1" applyAlignment="1" applyProtection="1">
      <alignment horizontal="right"/>
      <protection/>
    </xf>
    <xf numFmtId="2" fontId="3" fillId="33" borderId="14" xfId="0" applyNumberFormat="1" applyFont="1" applyFill="1" applyBorder="1" applyAlignment="1" applyProtection="1">
      <alignment horizontal="right"/>
      <protection/>
    </xf>
    <xf numFmtId="2" fontId="3" fillId="33" borderId="15" xfId="0" applyNumberFormat="1" applyFont="1" applyFill="1" applyBorder="1" applyAlignment="1" applyProtection="1">
      <alignment horizontal="right"/>
      <protection/>
    </xf>
    <xf numFmtId="0" fontId="3" fillId="33" borderId="16" xfId="0" applyFont="1" applyFill="1" applyBorder="1" applyAlignment="1" applyProtection="1">
      <alignment/>
      <protection/>
    </xf>
    <xf numFmtId="164" fontId="3" fillId="33" borderId="0" xfId="0" applyNumberFormat="1" applyFont="1" applyFill="1" applyBorder="1" applyAlignment="1" applyProtection="1">
      <alignment horizontal="right"/>
      <protection/>
    </xf>
    <xf numFmtId="164" fontId="3" fillId="33" borderId="14" xfId="0" applyNumberFormat="1" applyFont="1" applyFill="1" applyBorder="1" applyAlignment="1" applyProtection="1">
      <alignment horizontal="right"/>
      <protection/>
    </xf>
    <xf numFmtId="0" fontId="3" fillId="33" borderId="17" xfId="0" applyFont="1" applyFill="1" applyBorder="1" applyAlignment="1" applyProtection="1">
      <alignment/>
      <protection/>
    </xf>
    <xf numFmtId="2" fontId="3" fillId="33" borderId="10" xfId="0" applyNumberFormat="1" applyFont="1" applyFill="1" applyBorder="1" applyAlignment="1" applyProtection="1">
      <alignment horizontal="right"/>
      <protection/>
    </xf>
    <xf numFmtId="2" fontId="3" fillId="33" borderId="18" xfId="0" applyNumberFormat="1" applyFont="1" applyFill="1" applyBorder="1" applyAlignment="1" applyProtection="1">
      <alignment horizontal="right"/>
      <protection/>
    </xf>
    <xf numFmtId="164" fontId="3" fillId="33" borderId="0" xfId="0" applyNumberFormat="1" applyFont="1" applyFill="1" applyBorder="1" applyAlignment="1" applyProtection="1">
      <alignment horizontal="right"/>
      <protection/>
    </xf>
    <xf numFmtId="164" fontId="3" fillId="33" borderId="14" xfId="0" applyNumberFormat="1" applyFont="1" applyFill="1" applyBorder="1" applyAlignment="1" applyProtection="1">
      <alignment horizontal="right"/>
      <protection/>
    </xf>
    <xf numFmtId="0" fontId="3" fillId="33" borderId="16" xfId="0" applyFont="1" applyFill="1" applyBorder="1" applyAlignment="1" applyProtection="1">
      <alignment horizontal="left"/>
      <protection/>
    </xf>
    <xf numFmtId="1" fontId="3" fillId="33" borderId="0" xfId="0" applyNumberFormat="1" applyFont="1" applyFill="1" applyBorder="1" applyAlignment="1" applyProtection="1">
      <alignment horizontal="right"/>
      <protection/>
    </xf>
    <xf numFmtId="1" fontId="3" fillId="33" borderId="14" xfId="0" applyNumberFormat="1" applyFont="1" applyFill="1" applyBorder="1" applyAlignment="1" applyProtection="1">
      <alignment horizontal="right"/>
      <protection/>
    </xf>
    <xf numFmtId="0" fontId="3" fillId="33" borderId="16" xfId="0" applyFont="1" applyFill="1" applyBorder="1" applyAlignment="1" applyProtection="1">
      <alignment horizontal="left"/>
      <protection/>
    </xf>
    <xf numFmtId="2" fontId="3" fillId="33" borderId="0" xfId="0" applyNumberFormat="1" applyFont="1" applyFill="1" applyBorder="1" applyAlignment="1" applyProtection="1">
      <alignment horizontal="center"/>
      <protection/>
    </xf>
    <xf numFmtId="2" fontId="3" fillId="33" borderId="14" xfId="0" applyNumberFormat="1" applyFont="1" applyFill="1" applyBorder="1" applyAlignment="1" applyProtection="1">
      <alignment horizontal="center"/>
      <protection/>
    </xf>
    <xf numFmtId="0" fontId="3" fillId="33" borderId="0" xfId="0" applyFont="1" applyFill="1" applyBorder="1" applyAlignment="1" applyProtection="1">
      <alignment horizontal="center"/>
      <protection/>
    </xf>
    <xf numFmtId="0" fontId="3" fillId="33" borderId="14" xfId="0" applyFont="1" applyFill="1" applyBorder="1" applyAlignment="1" applyProtection="1">
      <alignment horizontal="center"/>
      <protection/>
    </xf>
    <xf numFmtId="0" fontId="3" fillId="33" borderId="0" xfId="0" applyFont="1" applyFill="1" applyBorder="1" applyAlignment="1" applyProtection="1">
      <alignment horizontal="right"/>
      <protection/>
    </xf>
    <xf numFmtId="0" fontId="3" fillId="33" borderId="14" xfId="0" applyFont="1" applyFill="1" applyBorder="1" applyAlignment="1" applyProtection="1">
      <alignment horizontal="right"/>
      <protection/>
    </xf>
    <xf numFmtId="0" fontId="4" fillId="33" borderId="0" xfId="0" applyFont="1" applyFill="1" applyBorder="1" applyAlignment="1" applyProtection="1">
      <alignment horizontal="right"/>
      <protection/>
    </xf>
    <xf numFmtId="0" fontId="3" fillId="33" borderId="0" xfId="0" applyFont="1" applyFill="1" applyBorder="1" applyAlignment="1" applyProtection="1">
      <alignment horizontal="right"/>
      <protection/>
    </xf>
    <xf numFmtId="0" fontId="3" fillId="33" borderId="0" xfId="0" applyFont="1" applyFill="1" applyBorder="1" applyAlignment="1" applyProtection="1">
      <alignment wrapText="1"/>
      <protection/>
    </xf>
    <xf numFmtId="0" fontId="3" fillId="33" borderId="10" xfId="0" applyFont="1" applyFill="1" applyBorder="1" applyAlignment="1">
      <alignment horizontal="center"/>
    </xf>
    <xf numFmtId="0" fontId="4" fillId="33" borderId="10" xfId="0" applyFont="1" applyFill="1" applyBorder="1" applyAlignment="1">
      <alignment horizontal="right"/>
    </xf>
    <xf numFmtId="0" fontId="3" fillId="33" borderId="10" xfId="0" applyFont="1" applyFill="1" applyBorder="1" applyAlignment="1">
      <alignment horizontal="right"/>
    </xf>
    <xf numFmtId="0" fontId="3" fillId="33" borderId="18" xfId="0" applyFont="1" applyFill="1" applyBorder="1" applyAlignment="1">
      <alignment horizontal="right"/>
    </xf>
    <xf numFmtId="0" fontId="3" fillId="33" borderId="0" xfId="0" applyFont="1" applyFill="1" applyBorder="1" applyAlignment="1" applyProtection="1">
      <alignment horizontal="center"/>
      <protection/>
    </xf>
    <xf numFmtId="0" fontId="4" fillId="33" borderId="0" xfId="0" applyFont="1" applyFill="1" applyBorder="1" applyAlignment="1" applyProtection="1">
      <alignment horizontal="center"/>
      <protection/>
    </xf>
    <xf numFmtId="0" fontId="3" fillId="33" borderId="0" xfId="0" applyFont="1" applyFill="1" applyBorder="1" applyAlignment="1" applyProtection="1">
      <alignment/>
      <protection/>
    </xf>
    <xf numFmtId="0" fontId="3" fillId="33" borderId="0" xfId="0" applyFont="1" applyFill="1" applyBorder="1" applyAlignment="1" applyProtection="1">
      <alignment/>
      <protection/>
    </xf>
    <xf numFmtId="164" fontId="3" fillId="33" borderId="0" xfId="0" applyNumberFormat="1" applyFont="1" applyFill="1" applyBorder="1" applyAlignment="1" applyProtection="1">
      <alignment horizontal="center"/>
      <protection/>
    </xf>
    <xf numFmtId="0" fontId="3" fillId="33" borderId="0" xfId="0" applyFont="1" applyFill="1" applyBorder="1" applyAlignment="1" applyProtection="1">
      <alignment wrapText="1"/>
      <protection/>
    </xf>
    <xf numFmtId="0" fontId="3" fillId="33" borderId="10" xfId="0" applyFont="1" applyFill="1" applyBorder="1" applyAlignment="1" applyProtection="1">
      <alignment wrapText="1"/>
      <protection/>
    </xf>
    <xf numFmtId="164" fontId="7" fillId="33" borderId="0" xfId="0" applyNumberFormat="1" applyFont="1" applyFill="1" applyBorder="1" applyAlignment="1" applyProtection="1">
      <alignment horizontal="right"/>
      <protection locked="0"/>
    </xf>
    <xf numFmtId="164" fontId="7" fillId="33" borderId="14" xfId="0" applyNumberFormat="1" applyFont="1" applyFill="1" applyBorder="1" applyAlignment="1" applyProtection="1">
      <alignment horizontal="right"/>
      <protection locked="0"/>
    </xf>
    <xf numFmtId="0" fontId="8" fillId="33" borderId="11" xfId="0" applyFont="1" applyFill="1" applyBorder="1" applyAlignment="1" applyProtection="1">
      <alignment horizontal="center"/>
      <protection locked="0"/>
    </xf>
    <xf numFmtId="0" fontId="8" fillId="33" borderId="0" xfId="0" applyFont="1" applyFill="1" applyBorder="1" applyAlignment="1" applyProtection="1">
      <alignment horizontal="center"/>
      <protection locked="0"/>
    </xf>
    <xf numFmtId="164" fontId="8" fillId="33" borderId="10" xfId="0" applyNumberFormat="1" applyFont="1" applyFill="1" applyBorder="1" applyAlignment="1" applyProtection="1">
      <alignment horizontal="center"/>
      <protection locked="0"/>
    </xf>
    <xf numFmtId="165" fontId="8" fillId="33" borderId="19" xfId="0" applyNumberFormat="1" applyFont="1" applyFill="1" applyBorder="1" applyAlignment="1" applyProtection="1">
      <alignment horizontal="center"/>
      <protection locked="0"/>
    </xf>
    <xf numFmtId="0" fontId="8" fillId="33" borderId="14" xfId="0" applyFont="1" applyFill="1" applyBorder="1" applyAlignment="1" applyProtection="1">
      <alignment horizontal="center"/>
      <protection locked="0"/>
    </xf>
    <xf numFmtId="165" fontId="8" fillId="33" borderId="14" xfId="0" applyNumberFormat="1" applyFont="1" applyFill="1" applyBorder="1" applyAlignment="1" applyProtection="1">
      <alignment horizontal="center"/>
      <protection locked="0"/>
    </xf>
    <xf numFmtId="0" fontId="7" fillId="33" borderId="11" xfId="0" applyFont="1" applyFill="1" applyBorder="1" applyAlignment="1">
      <alignment horizontal="center"/>
    </xf>
    <xf numFmtId="164" fontId="7" fillId="33" borderId="0" xfId="0" applyNumberFormat="1" applyFont="1" applyFill="1" applyBorder="1" applyAlignment="1">
      <alignment horizontal="center"/>
    </xf>
    <xf numFmtId="0" fontId="10" fillId="33" borderId="0" xfId="0" applyFont="1" applyFill="1" applyBorder="1" applyAlignment="1" applyProtection="1">
      <alignment/>
      <protection/>
    </xf>
    <xf numFmtId="0" fontId="10" fillId="33" borderId="10" xfId="0" applyFont="1" applyFill="1" applyBorder="1" applyAlignment="1" applyProtection="1">
      <alignment/>
      <protection/>
    </xf>
    <xf numFmtId="0" fontId="0" fillId="33" borderId="0" xfId="0" applyFill="1" applyAlignment="1">
      <alignment/>
    </xf>
    <xf numFmtId="0" fontId="0" fillId="33" borderId="0" xfId="0" applyFill="1" applyBorder="1" applyAlignment="1">
      <alignment/>
    </xf>
    <xf numFmtId="0" fontId="0" fillId="33" borderId="0" xfId="0" applyFill="1" applyAlignment="1">
      <alignment horizontal="center"/>
    </xf>
    <xf numFmtId="9" fontId="0" fillId="33" borderId="0" xfId="0" applyNumberFormat="1" applyFill="1" applyAlignment="1">
      <alignment horizontal="center"/>
    </xf>
    <xf numFmtId="0" fontId="12" fillId="0" borderId="0" xfId="0" applyFont="1" applyFill="1" applyBorder="1" applyAlignment="1">
      <alignment wrapText="1"/>
    </xf>
    <xf numFmtId="0" fontId="7" fillId="33" borderId="11" xfId="0" applyFont="1" applyFill="1" applyBorder="1" applyAlignment="1" applyProtection="1">
      <alignment horizontal="center"/>
      <protection locked="0"/>
    </xf>
    <xf numFmtId="0" fontId="7" fillId="33" borderId="19" xfId="0" applyFont="1" applyFill="1" applyBorder="1" applyAlignment="1" applyProtection="1">
      <alignment horizontal="center"/>
      <protection locked="0"/>
    </xf>
    <xf numFmtId="0" fontId="4" fillId="33" borderId="0" xfId="0" applyFont="1" applyFill="1" applyBorder="1" applyAlignment="1" applyProtection="1">
      <alignment horizontal="right"/>
      <protection hidden="1"/>
    </xf>
    <xf numFmtId="0" fontId="13" fillId="33" borderId="10" xfId="0" applyFont="1" applyFill="1" applyBorder="1" applyAlignment="1">
      <alignment/>
    </xf>
    <xf numFmtId="0" fontId="0" fillId="33" borderId="16" xfId="0" applyFill="1" applyBorder="1" applyAlignment="1">
      <alignment/>
    </xf>
    <xf numFmtId="0" fontId="3" fillId="33" borderId="16" xfId="0" applyFont="1" applyFill="1" applyBorder="1" applyAlignment="1" applyProtection="1">
      <alignment horizontal="left" wrapText="1"/>
      <protection/>
    </xf>
    <xf numFmtId="0" fontId="4" fillId="33" borderId="0" xfId="0" applyFont="1" applyFill="1" applyAlignment="1" applyProtection="1">
      <alignment horizontal="center"/>
      <protection/>
    </xf>
    <xf numFmtId="0" fontId="6" fillId="33" borderId="20" xfId="0" applyFont="1" applyFill="1" applyBorder="1" applyAlignment="1" applyProtection="1">
      <alignment/>
      <protection/>
    </xf>
    <xf numFmtId="0" fontId="6" fillId="33" borderId="16" xfId="0" applyFont="1" applyFill="1" applyBorder="1" applyAlignment="1" applyProtection="1">
      <alignment/>
      <protection/>
    </xf>
    <xf numFmtId="0" fontId="6" fillId="33" borderId="17" xfId="0" applyFont="1" applyFill="1" applyBorder="1" applyAlignment="1" applyProtection="1">
      <alignment/>
      <protection/>
    </xf>
    <xf numFmtId="0" fontId="2" fillId="33" borderId="0" xfId="0" applyFont="1" applyFill="1" applyAlignment="1" applyProtection="1">
      <alignment/>
      <protection/>
    </xf>
    <xf numFmtId="0" fontId="0" fillId="33" borderId="0" xfId="0" applyFill="1" applyAlignment="1" applyProtection="1">
      <alignment/>
      <protection/>
    </xf>
    <xf numFmtId="0" fontId="3" fillId="33" borderId="21" xfId="0" applyFont="1" applyFill="1" applyBorder="1" applyAlignment="1" applyProtection="1">
      <alignment/>
      <protection/>
    </xf>
    <xf numFmtId="0" fontId="4" fillId="33" borderId="16" xfId="0" applyFont="1" applyFill="1" applyBorder="1" applyAlignment="1" applyProtection="1">
      <alignment/>
      <protection/>
    </xf>
    <xf numFmtId="0" fontId="3" fillId="33" borderId="17" xfId="0" applyFont="1" applyFill="1" applyBorder="1" applyAlignment="1" applyProtection="1">
      <alignment horizontal="left"/>
      <protection/>
    </xf>
    <xf numFmtId="0" fontId="4" fillId="33" borderId="20" xfId="0" applyFont="1" applyFill="1" applyBorder="1" applyAlignment="1" applyProtection="1">
      <alignment horizontal="left"/>
      <protection/>
    </xf>
    <xf numFmtId="0" fontId="4" fillId="33" borderId="16" xfId="0" applyFont="1" applyFill="1" applyBorder="1" applyAlignment="1" applyProtection="1">
      <alignment horizontal="left"/>
      <protection/>
    </xf>
    <xf numFmtId="0" fontId="2" fillId="33" borderId="0" xfId="0" applyFont="1" applyFill="1" applyBorder="1" applyAlignment="1" applyProtection="1">
      <alignment/>
      <protection/>
    </xf>
    <xf numFmtId="0" fontId="3" fillId="33" borderId="0" xfId="0" applyFont="1" applyFill="1" applyBorder="1" applyAlignment="1" applyProtection="1">
      <alignment horizontal="center" wrapText="1"/>
      <protection/>
    </xf>
    <xf numFmtId="0" fontId="4" fillId="33" borderId="0" xfId="0" applyFont="1" applyFill="1" applyBorder="1" applyAlignment="1" applyProtection="1">
      <alignment horizontal="center"/>
      <protection/>
    </xf>
    <xf numFmtId="164" fontId="7" fillId="33" borderId="0" xfId="0" applyNumberFormat="1" applyFont="1" applyFill="1" applyBorder="1" applyAlignment="1" applyProtection="1">
      <alignment horizontal="right"/>
      <protection/>
    </xf>
    <xf numFmtId="165" fontId="6" fillId="33" borderId="18" xfId="0" applyNumberFormat="1" applyFont="1" applyFill="1" applyBorder="1" applyAlignment="1" applyProtection="1">
      <alignment horizontal="center"/>
      <protection/>
    </xf>
    <xf numFmtId="0" fontId="7" fillId="33" borderId="0" xfId="0" applyFont="1" applyFill="1" applyBorder="1" applyAlignment="1" applyProtection="1">
      <alignment horizontal="center"/>
      <protection/>
    </xf>
    <xf numFmtId="0" fontId="0" fillId="0" borderId="0" xfId="0" applyAlignment="1" applyProtection="1">
      <alignment/>
      <protection locked="0"/>
    </xf>
    <xf numFmtId="0" fontId="12" fillId="0" borderId="0" xfId="0" applyFont="1" applyAlignment="1" applyProtection="1">
      <alignment vertical="top" wrapText="1"/>
      <protection locked="0"/>
    </xf>
    <xf numFmtId="0" fontId="12" fillId="0" borderId="0" xfId="0" applyFont="1" applyAlignment="1" applyProtection="1">
      <alignment horizontal="center" vertical="top" wrapText="1"/>
      <protection locked="0"/>
    </xf>
    <xf numFmtId="0" fontId="12" fillId="0" borderId="0" xfId="0" applyFont="1" applyBorder="1" applyAlignment="1" applyProtection="1">
      <alignment wrapText="1"/>
      <protection locked="0"/>
    </xf>
    <xf numFmtId="0" fontId="12" fillId="0" borderId="0" xfId="0" applyFont="1" applyBorder="1" applyAlignment="1" applyProtection="1">
      <alignment horizontal="center" wrapText="1"/>
      <protection locked="0"/>
    </xf>
    <xf numFmtId="0" fontId="12" fillId="0" borderId="0" xfId="0" applyFont="1" applyAlignment="1" applyProtection="1">
      <alignment wrapText="1"/>
      <protection locked="0"/>
    </xf>
    <xf numFmtId="0" fontId="12" fillId="0" borderId="0" xfId="0" applyFont="1" applyAlignment="1" applyProtection="1">
      <alignment horizontal="center" wrapText="1"/>
      <protection locked="0"/>
    </xf>
    <xf numFmtId="0" fontId="4" fillId="33" borderId="0" xfId="0" applyFont="1" applyFill="1" applyBorder="1" applyAlignment="1" applyProtection="1">
      <alignment horizontal="right"/>
      <protection hidden="1" locked="0"/>
    </xf>
    <xf numFmtId="0" fontId="4" fillId="33" borderId="14" xfId="0" applyFont="1" applyFill="1" applyBorder="1" applyAlignment="1" applyProtection="1">
      <alignment horizontal="right"/>
      <protection hidden="1" locked="0"/>
    </xf>
    <xf numFmtId="0" fontId="5" fillId="33" borderId="14" xfId="0" applyFont="1" applyFill="1" applyBorder="1" applyAlignment="1" applyProtection="1">
      <alignment horizontal="center" wrapText="1"/>
      <protection/>
    </xf>
    <xf numFmtId="164" fontId="3" fillId="33" borderId="0" xfId="0" applyNumberFormat="1" applyFont="1" applyFill="1" applyBorder="1" applyAlignment="1" applyProtection="1">
      <alignment horizontal="right"/>
      <protection/>
    </xf>
    <xf numFmtId="164" fontId="10" fillId="33" borderId="0" xfId="0" applyNumberFormat="1" applyFont="1" applyFill="1" applyBorder="1" applyAlignment="1" applyProtection="1">
      <alignment horizontal="right"/>
      <protection/>
    </xf>
    <xf numFmtId="0" fontId="10" fillId="33" borderId="10" xfId="0" applyFont="1" applyFill="1" applyBorder="1" applyAlignment="1" applyProtection="1">
      <alignment horizontal="right"/>
      <protection/>
    </xf>
    <xf numFmtId="0" fontId="4" fillId="33" borderId="14" xfId="0" applyFont="1" applyFill="1" applyBorder="1" applyAlignment="1" applyProtection="1">
      <alignment horizontal="center" wrapText="1"/>
      <protection/>
    </xf>
    <xf numFmtId="0" fontId="3" fillId="33" borderId="16" xfId="0" applyFont="1" applyFill="1" applyBorder="1" applyAlignment="1" applyProtection="1">
      <alignment horizontal="left" wrapText="1"/>
      <protection/>
    </xf>
    <xf numFmtId="164" fontId="10" fillId="33" borderId="14" xfId="0" applyNumberFormat="1" applyFont="1" applyFill="1" applyBorder="1" applyAlignment="1" applyProtection="1">
      <alignment horizontal="right"/>
      <protection/>
    </xf>
    <xf numFmtId="0" fontId="10" fillId="33" borderId="18" xfId="0" applyFont="1" applyFill="1" applyBorder="1" applyAlignment="1" applyProtection="1">
      <alignment horizontal="right"/>
      <protection/>
    </xf>
    <xf numFmtId="0" fontId="3" fillId="33" borderId="16" xfId="0" applyFont="1" applyFill="1" applyBorder="1" applyAlignment="1" applyProtection="1">
      <alignment horizontal="left" wrapText="1"/>
      <protection/>
    </xf>
    <xf numFmtId="0" fontId="3" fillId="33" borderId="17" xfId="0" applyFont="1" applyFill="1" applyBorder="1" applyAlignment="1" applyProtection="1">
      <alignment horizontal="left" wrapText="1"/>
      <protection/>
    </xf>
    <xf numFmtId="2" fontId="3" fillId="33" borderId="14" xfId="0" applyNumberFormat="1" applyFont="1" applyFill="1" applyBorder="1" applyAlignment="1" applyProtection="1">
      <alignment horizontal="right"/>
      <protection/>
    </xf>
    <xf numFmtId="2" fontId="3" fillId="33" borderId="22" xfId="0" applyNumberFormat="1" applyFont="1" applyFill="1" applyBorder="1" applyAlignment="1" applyProtection="1">
      <alignment horizontal="right"/>
      <protection/>
    </xf>
    <xf numFmtId="164" fontId="3" fillId="33" borderId="14" xfId="0" applyNumberFormat="1" applyFont="1" applyFill="1" applyBorder="1" applyAlignment="1" applyProtection="1">
      <alignment horizontal="right"/>
      <protection/>
    </xf>
    <xf numFmtId="2" fontId="3" fillId="33" borderId="0" xfId="0" applyNumberFormat="1" applyFont="1" applyFill="1" applyBorder="1" applyAlignment="1" applyProtection="1">
      <alignment horizontal="right"/>
      <protection/>
    </xf>
    <xf numFmtId="2" fontId="3" fillId="33" borderId="15" xfId="0" applyNumberFormat="1" applyFont="1" applyFill="1" applyBorder="1" applyAlignment="1" applyProtection="1">
      <alignment horizontal="right"/>
      <protection/>
    </xf>
    <xf numFmtId="164" fontId="3" fillId="33" borderId="16" xfId="0" applyNumberFormat="1" applyFont="1" applyFill="1" applyBorder="1" applyAlignment="1" applyProtection="1">
      <alignment horizontal="left" wrapText="1"/>
      <protection/>
    </xf>
    <xf numFmtId="0" fontId="3" fillId="33" borderId="10" xfId="0" applyFont="1" applyFill="1" applyBorder="1" applyAlignment="1">
      <alignment vertical="center" wrapText="1"/>
    </xf>
    <xf numFmtId="0" fontId="3" fillId="33" borderId="23" xfId="0" applyFont="1" applyFill="1" applyBorder="1" applyAlignment="1">
      <alignment vertical="center" wrapText="1"/>
    </xf>
    <xf numFmtId="0" fontId="3" fillId="33" borderId="24" xfId="0" applyFont="1" applyFill="1" applyBorder="1" applyAlignment="1">
      <alignment vertical="center" wrapText="1"/>
    </xf>
    <xf numFmtId="0" fontId="3" fillId="33" borderId="25" xfId="0" applyFont="1" applyFill="1" applyBorder="1" applyAlignment="1">
      <alignment vertical="center" wrapText="1"/>
    </xf>
    <xf numFmtId="0" fontId="3" fillId="33" borderId="26" xfId="0" applyFont="1" applyFill="1" applyBorder="1" applyAlignment="1" applyProtection="1">
      <alignment horizontal="left" wrapText="1"/>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6.png" /><Relationship Id="rId3" Type="http://schemas.openxmlformats.org/officeDocument/2006/relationships/image" Target="../media/image1.emf" /><Relationship Id="rId4" Type="http://schemas.openxmlformats.org/officeDocument/2006/relationships/image" Target="../media/image2.emf" /><Relationship Id="rId5" Type="http://schemas.openxmlformats.org/officeDocument/2006/relationships/image" Target="../media/image3.emf" /><Relationship Id="rId6" Type="http://schemas.openxmlformats.org/officeDocument/2006/relationships/image" Target="../media/image4.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533400</xdr:colOff>
      <xdr:row>0</xdr:row>
      <xdr:rowOff>66675</xdr:rowOff>
    </xdr:from>
    <xdr:to>
      <xdr:col>6</xdr:col>
      <xdr:colOff>619125</xdr:colOff>
      <xdr:row>1</xdr:row>
      <xdr:rowOff>704850</xdr:rowOff>
    </xdr:to>
    <xdr:pic>
      <xdr:nvPicPr>
        <xdr:cNvPr id="1" name="Picture 21" descr="UA-CES-Black-Cntr-Med"/>
        <xdr:cNvPicPr preferRelativeResize="1">
          <a:picLocks noChangeAspect="1"/>
        </xdr:cNvPicPr>
      </xdr:nvPicPr>
      <xdr:blipFill>
        <a:blip r:embed="rId1"/>
        <a:stretch>
          <a:fillRect/>
        </a:stretch>
      </xdr:blipFill>
      <xdr:spPr>
        <a:xfrm>
          <a:off x="5962650" y="66675"/>
          <a:ext cx="1781175" cy="1076325"/>
        </a:xfrm>
        <a:prstGeom prst="rect">
          <a:avLst/>
        </a:prstGeom>
        <a:noFill/>
        <a:ln w="9525" cmpd="sng">
          <a:noFill/>
        </a:ln>
      </xdr:spPr>
    </xdr:pic>
    <xdr:clientData/>
  </xdr:twoCellAnchor>
  <xdr:twoCellAnchor editAs="oneCell">
    <xdr:from>
      <xdr:col>6</xdr:col>
      <xdr:colOff>619125</xdr:colOff>
      <xdr:row>0</xdr:row>
      <xdr:rowOff>114300</xdr:rowOff>
    </xdr:from>
    <xdr:to>
      <xdr:col>8</xdr:col>
      <xdr:colOff>666750</xdr:colOff>
      <xdr:row>1</xdr:row>
      <xdr:rowOff>742950</xdr:rowOff>
    </xdr:to>
    <xdr:pic>
      <xdr:nvPicPr>
        <xdr:cNvPr id="2" name="Picture 1" descr="UA-CES-White-Cntr-Sm"/>
        <xdr:cNvPicPr preferRelativeResize="1">
          <a:picLocks noChangeAspect="1"/>
        </xdr:cNvPicPr>
      </xdr:nvPicPr>
      <xdr:blipFill>
        <a:blip r:embed="rId2"/>
        <a:stretch>
          <a:fillRect/>
        </a:stretch>
      </xdr:blipFill>
      <xdr:spPr>
        <a:xfrm>
          <a:off x="7743825" y="114300"/>
          <a:ext cx="1733550" cy="1066800"/>
        </a:xfrm>
        <a:prstGeom prst="rect">
          <a:avLst/>
        </a:prstGeom>
        <a:noFill/>
        <a:ln w="9525" cmpd="sng">
          <a:noFill/>
        </a:ln>
      </xdr:spPr>
    </xdr:pic>
    <xdr:clientData/>
  </xdr:twoCellAnchor>
  <xdr:twoCellAnchor editAs="oneCell">
    <xdr:from>
      <xdr:col>1</xdr:col>
      <xdr:colOff>2581275</xdr:colOff>
      <xdr:row>7</xdr:row>
      <xdr:rowOff>276225</xdr:rowOff>
    </xdr:from>
    <xdr:to>
      <xdr:col>3</xdr:col>
      <xdr:colOff>180975</xdr:colOff>
      <xdr:row>9</xdr:row>
      <xdr:rowOff>28575</xdr:rowOff>
    </xdr:to>
    <xdr:pic>
      <xdr:nvPicPr>
        <xdr:cNvPr id="3" name="ComboBox1"/>
        <xdr:cNvPicPr preferRelativeResize="1">
          <a:picLocks noChangeAspect="1"/>
        </xdr:cNvPicPr>
      </xdr:nvPicPr>
      <xdr:blipFill>
        <a:blip r:embed="rId3"/>
        <a:stretch>
          <a:fillRect/>
        </a:stretch>
      </xdr:blipFill>
      <xdr:spPr>
        <a:xfrm>
          <a:off x="3619500" y="3419475"/>
          <a:ext cx="1323975" cy="323850"/>
        </a:xfrm>
        <a:prstGeom prst="rect">
          <a:avLst/>
        </a:prstGeom>
        <a:noFill/>
        <a:ln w="9525" cmpd="sng">
          <a:noFill/>
        </a:ln>
      </xdr:spPr>
    </xdr:pic>
    <xdr:clientData fPrintsWithSheet="0"/>
  </xdr:twoCellAnchor>
  <xdr:twoCellAnchor editAs="oneCell">
    <xdr:from>
      <xdr:col>4</xdr:col>
      <xdr:colOff>28575</xdr:colOff>
      <xdr:row>7</xdr:row>
      <xdr:rowOff>276225</xdr:rowOff>
    </xdr:from>
    <xdr:to>
      <xdr:col>5</xdr:col>
      <xdr:colOff>238125</xdr:colOff>
      <xdr:row>9</xdr:row>
      <xdr:rowOff>28575</xdr:rowOff>
    </xdr:to>
    <xdr:pic>
      <xdr:nvPicPr>
        <xdr:cNvPr id="4" name="ComboBox2"/>
        <xdr:cNvPicPr preferRelativeResize="1">
          <a:picLocks noChangeAspect="1"/>
        </xdr:cNvPicPr>
      </xdr:nvPicPr>
      <xdr:blipFill>
        <a:blip r:embed="rId4"/>
        <a:stretch>
          <a:fillRect/>
        </a:stretch>
      </xdr:blipFill>
      <xdr:spPr>
        <a:xfrm>
          <a:off x="5457825" y="3419475"/>
          <a:ext cx="1323975" cy="323850"/>
        </a:xfrm>
        <a:prstGeom prst="rect">
          <a:avLst/>
        </a:prstGeom>
        <a:noFill/>
        <a:ln w="9525" cmpd="sng">
          <a:noFill/>
        </a:ln>
      </xdr:spPr>
    </xdr:pic>
    <xdr:clientData fPrintsWithSheet="0"/>
  </xdr:twoCellAnchor>
  <xdr:twoCellAnchor editAs="oneCell">
    <xdr:from>
      <xdr:col>6</xdr:col>
      <xdr:colOff>28575</xdr:colOff>
      <xdr:row>7</xdr:row>
      <xdr:rowOff>266700</xdr:rowOff>
    </xdr:from>
    <xdr:to>
      <xdr:col>7</xdr:col>
      <xdr:colOff>238125</xdr:colOff>
      <xdr:row>9</xdr:row>
      <xdr:rowOff>19050</xdr:rowOff>
    </xdr:to>
    <xdr:pic>
      <xdr:nvPicPr>
        <xdr:cNvPr id="5" name="ComboBox3"/>
        <xdr:cNvPicPr preferRelativeResize="1">
          <a:picLocks noChangeAspect="1"/>
        </xdr:cNvPicPr>
      </xdr:nvPicPr>
      <xdr:blipFill>
        <a:blip r:embed="rId5"/>
        <a:stretch>
          <a:fillRect/>
        </a:stretch>
      </xdr:blipFill>
      <xdr:spPr>
        <a:xfrm>
          <a:off x="7153275" y="3409950"/>
          <a:ext cx="1323975" cy="323850"/>
        </a:xfrm>
        <a:prstGeom prst="rect">
          <a:avLst/>
        </a:prstGeom>
        <a:noFill/>
        <a:ln w="9525" cmpd="sng">
          <a:noFill/>
        </a:ln>
      </xdr:spPr>
    </xdr:pic>
    <xdr:clientData fPrintsWithSheet="0"/>
  </xdr:twoCellAnchor>
  <xdr:twoCellAnchor editAs="oneCell">
    <xdr:from>
      <xdr:col>8</xdr:col>
      <xdr:colOff>38100</xdr:colOff>
      <xdr:row>7</xdr:row>
      <xdr:rowOff>276225</xdr:rowOff>
    </xdr:from>
    <xdr:to>
      <xdr:col>9</xdr:col>
      <xdr:colOff>247650</xdr:colOff>
      <xdr:row>9</xdr:row>
      <xdr:rowOff>28575</xdr:rowOff>
    </xdr:to>
    <xdr:pic>
      <xdr:nvPicPr>
        <xdr:cNvPr id="6" name="ComboBox4"/>
        <xdr:cNvPicPr preferRelativeResize="1">
          <a:picLocks noChangeAspect="1"/>
        </xdr:cNvPicPr>
      </xdr:nvPicPr>
      <xdr:blipFill>
        <a:blip r:embed="rId6"/>
        <a:stretch>
          <a:fillRect/>
        </a:stretch>
      </xdr:blipFill>
      <xdr:spPr>
        <a:xfrm>
          <a:off x="8848725" y="3419475"/>
          <a:ext cx="1323975" cy="323850"/>
        </a:xfrm>
        <a:prstGeom prst="rect">
          <a:avLst/>
        </a:prstGeom>
        <a:noFill/>
        <a:ln w="9525" cmpd="sng">
          <a:noFill/>
        </a:ln>
      </xdr:spPr>
    </xdr:pic>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AG45"/>
  <sheetViews>
    <sheetView tabSelected="1" zoomScale="75" zoomScaleNormal="75" zoomScalePageLayoutView="0" workbookViewId="0" topLeftCell="A1">
      <selection activeCell="G33" sqref="G33"/>
    </sheetView>
  </sheetViews>
  <sheetFormatPr defaultColWidth="0" defaultRowHeight="12.75" zeroHeight="1"/>
  <cols>
    <col min="1" max="1" width="15.57421875" style="64" customWidth="1"/>
    <col min="2" max="2" width="39.140625" style="64" customWidth="1"/>
    <col min="3" max="3" width="16.7109375" style="66" customWidth="1"/>
    <col min="4" max="4" width="10.00390625" style="66" bestFit="1" customWidth="1"/>
    <col min="5" max="5" width="16.7109375" style="66" customWidth="1"/>
    <col min="6" max="6" width="8.7109375" style="66" customWidth="1"/>
    <col min="7" max="7" width="16.7109375" style="66" customWidth="1"/>
    <col min="8" max="8" width="8.57421875" style="66" bestFit="1" customWidth="1"/>
    <col min="9" max="9" width="16.7109375" style="66" customWidth="1"/>
    <col min="10" max="10" width="9.140625" style="64" customWidth="1"/>
    <col min="11" max="16384" width="9.140625" style="1" hidden="1" customWidth="1"/>
  </cols>
  <sheetData>
    <row r="1" spans="1:33" ht="34.5" thickBot="1">
      <c r="A1" s="6"/>
      <c r="B1" s="72" t="s">
        <v>13</v>
      </c>
      <c r="C1" s="7"/>
      <c r="D1" s="8"/>
      <c r="E1" s="8"/>
      <c r="F1" s="8"/>
      <c r="G1" s="8"/>
      <c r="H1" s="8"/>
      <c r="I1" s="8"/>
      <c r="J1" s="6"/>
      <c r="K1" s="3"/>
      <c r="L1" s="3"/>
      <c r="M1" s="3"/>
      <c r="N1" s="3"/>
      <c r="O1" s="3"/>
      <c r="P1" s="3"/>
      <c r="Q1" s="3"/>
      <c r="R1" s="3"/>
      <c r="S1" s="3"/>
      <c r="T1" s="3"/>
      <c r="U1" s="3"/>
      <c r="V1" s="3"/>
      <c r="W1" s="3"/>
      <c r="X1" s="3"/>
      <c r="Y1" s="3"/>
      <c r="Z1" s="3"/>
      <c r="AA1" s="3"/>
      <c r="AB1" s="3"/>
      <c r="AC1" s="3"/>
      <c r="AD1" s="3"/>
      <c r="AE1" s="3"/>
      <c r="AF1" s="3"/>
      <c r="AG1" s="3"/>
    </row>
    <row r="2" spans="1:33" ht="62.25" customHeight="1" thickBot="1">
      <c r="A2" s="6"/>
      <c r="B2" s="117" t="s">
        <v>54</v>
      </c>
      <c r="C2" s="117"/>
      <c r="D2" s="7"/>
      <c r="E2" s="7"/>
      <c r="F2" s="7"/>
      <c r="G2" s="7"/>
      <c r="H2" s="7"/>
      <c r="I2" s="7"/>
      <c r="J2" s="6"/>
      <c r="K2" s="3"/>
      <c r="L2" s="3"/>
      <c r="M2" s="3"/>
      <c r="N2" s="3"/>
      <c r="O2" s="3"/>
      <c r="P2" s="3"/>
      <c r="Q2" s="3"/>
      <c r="R2" s="3"/>
      <c r="S2" s="3"/>
      <c r="T2" s="3"/>
      <c r="U2" s="3"/>
      <c r="V2" s="3"/>
      <c r="W2" s="3"/>
      <c r="X2" s="3"/>
      <c r="Y2" s="3"/>
      <c r="Z2" s="3"/>
      <c r="AA2" s="3"/>
      <c r="AB2" s="3"/>
      <c r="AC2" s="3"/>
      <c r="AD2" s="3"/>
      <c r="AE2" s="3"/>
      <c r="AF2" s="3"/>
      <c r="AG2" s="3"/>
    </row>
    <row r="3" spans="1:33" ht="77.25" customHeight="1" thickBot="1">
      <c r="A3" s="6"/>
      <c r="B3" s="118" t="s">
        <v>49</v>
      </c>
      <c r="C3" s="119"/>
      <c r="D3" s="119"/>
      <c r="E3" s="119"/>
      <c r="F3" s="119"/>
      <c r="G3" s="119"/>
      <c r="H3" s="119"/>
      <c r="I3" s="120"/>
      <c r="J3" s="6"/>
      <c r="K3" s="3"/>
      <c r="L3" s="3"/>
      <c r="M3" s="3"/>
      <c r="N3" s="3"/>
      <c r="O3" s="3"/>
      <c r="P3" s="3"/>
      <c r="Q3" s="3"/>
      <c r="R3" s="3"/>
      <c r="S3" s="3"/>
      <c r="T3" s="3"/>
      <c r="U3" s="3"/>
      <c r="V3" s="3"/>
      <c r="W3" s="3"/>
      <c r="X3" s="3"/>
      <c r="Y3" s="3"/>
      <c r="Z3" s="3"/>
      <c r="AA3" s="3"/>
      <c r="AB3" s="3"/>
      <c r="AC3" s="3"/>
      <c r="AD3" s="3"/>
      <c r="AE3" s="3"/>
      <c r="AF3" s="3"/>
      <c r="AG3" s="3"/>
    </row>
    <row r="4" spans="1:9" ht="21" customHeight="1">
      <c r="A4" s="75" t="s">
        <v>28</v>
      </c>
      <c r="B4" s="76" t="s">
        <v>6</v>
      </c>
      <c r="C4" s="9"/>
      <c r="D4" s="54">
        <v>500</v>
      </c>
      <c r="E4" s="9"/>
      <c r="F4" s="10" t="s">
        <v>8</v>
      </c>
      <c r="G4" s="9"/>
      <c r="H4" s="9"/>
      <c r="I4" s="57">
        <v>0</v>
      </c>
    </row>
    <row r="5" spans="1:9" ht="18">
      <c r="A5" s="105" t="s">
        <v>27</v>
      </c>
      <c r="B5" s="77" t="s">
        <v>5</v>
      </c>
      <c r="C5" s="11"/>
      <c r="D5" s="55">
        <v>5</v>
      </c>
      <c r="E5" s="11"/>
      <c r="F5" s="12" t="s">
        <v>11</v>
      </c>
      <c r="G5" s="11"/>
      <c r="H5" s="11"/>
      <c r="I5" s="58">
        <v>30</v>
      </c>
    </row>
    <row r="6" spans="1:9" ht="16.5" customHeight="1" thickBot="1">
      <c r="A6" s="105"/>
      <c r="B6" s="78" t="s">
        <v>20</v>
      </c>
      <c r="C6" s="13"/>
      <c r="D6" s="56">
        <v>1.25</v>
      </c>
      <c r="E6" s="11"/>
      <c r="F6" s="12" t="s">
        <v>10</v>
      </c>
      <c r="G6" s="11"/>
      <c r="H6" s="11"/>
      <c r="I6" s="59">
        <v>0.85</v>
      </c>
    </row>
    <row r="7" spans="1:9" ht="18" customHeight="1" thickBot="1">
      <c r="A7" s="79"/>
      <c r="B7" s="80"/>
      <c r="E7" s="13"/>
      <c r="F7" s="14"/>
      <c r="G7" s="13"/>
      <c r="H7" s="13"/>
      <c r="I7" s="90"/>
    </row>
    <row r="8" spans="1:9" ht="22.5" customHeight="1" thickBot="1">
      <c r="A8" s="79"/>
      <c r="B8" s="81"/>
      <c r="C8" s="15" t="s">
        <v>0</v>
      </c>
      <c r="D8" s="15"/>
      <c r="E8" s="15" t="s">
        <v>1</v>
      </c>
      <c r="F8" s="15"/>
      <c r="G8" s="15" t="s">
        <v>14</v>
      </c>
      <c r="H8" s="15"/>
      <c r="I8" s="16" t="s">
        <v>15</v>
      </c>
    </row>
    <row r="9" spans="1:9" ht="22.5" customHeight="1" thickTop="1">
      <c r="A9" s="75" t="s">
        <v>51</v>
      </c>
      <c r="B9" s="20" t="s">
        <v>29</v>
      </c>
      <c r="C9" s="99" t="s">
        <v>31</v>
      </c>
      <c r="D9" s="71"/>
      <c r="E9" s="99" t="s">
        <v>31</v>
      </c>
      <c r="F9" s="71"/>
      <c r="G9" s="99" t="s">
        <v>37</v>
      </c>
      <c r="H9" s="71"/>
      <c r="I9" s="100" t="s">
        <v>31</v>
      </c>
    </row>
    <row r="10" spans="1:9" ht="17.25" customHeight="1">
      <c r="A10" s="105" t="s">
        <v>50</v>
      </c>
      <c r="B10" s="82" t="s">
        <v>25</v>
      </c>
      <c r="C10" s="52">
        <v>2000</v>
      </c>
      <c r="D10" s="89"/>
      <c r="E10" s="52">
        <v>3000</v>
      </c>
      <c r="F10" s="89"/>
      <c r="G10" s="52">
        <v>2000</v>
      </c>
      <c r="H10" s="89"/>
      <c r="I10" s="53">
        <v>3000</v>
      </c>
    </row>
    <row r="11" spans="1:9" ht="15">
      <c r="A11" s="105"/>
      <c r="B11" s="106" t="s">
        <v>9</v>
      </c>
      <c r="C11" s="114">
        <f>(C10*I4)*D5</f>
        <v>0</v>
      </c>
      <c r="D11" s="17"/>
      <c r="E11" s="114">
        <f>(E10*I4)*D5</f>
        <v>0</v>
      </c>
      <c r="F11" s="17"/>
      <c r="G11" s="114">
        <f>(G10*I4)*D5</f>
        <v>0</v>
      </c>
      <c r="H11" s="17"/>
      <c r="I11" s="111">
        <f>(I10*I4)*D5</f>
        <v>0</v>
      </c>
    </row>
    <row r="12" spans="1:9" ht="15">
      <c r="A12" s="79"/>
      <c r="B12" s="121"/>
      <c r="C12" s="115"/>
      <c r="D12" s="19"/>
      <c r="E12" s="115"/>
      <c r="F12" s="19"/>
      <c r="G12" s="115"/>
      <c r="H12" s="19"/>
      <c r="I12" s="112"/>
    </row>
    <row r="13" spans="1:9" ht="15.75" customHeight="1">
      <c r="A13" s="79"/>
      <c r="B13" s="20" t="s">
        <v>3</v>
      </c>
      <c r="C13" s="21">
        <f>SUM(C10:C12)</f>
        <v>2000</v>
      </c>
      <c r="D13" s="21"/>
      <c r="E13" s="21">
        <f>SUM(E10:E12)</f>
        <v>3000</v>
      </c>
      <c r="F13" s="21"/>
      <c r="G13" s="21">
        <f>SUM(G10:G12)</f>
        <v>2000</v>
      </c>
      <c r="H13" s="21"/>
      <c r="I13" s="22">
        <f>SUM(I10:I12)</f>
        <v>3000</v>
      </c>
    </row>
    <row r="14" spans="1:9" ht="1.5" customHeight="1">
      <c r="A14" s="79"/>
      <c r="B14" s="20"/>
      <c r="C14" s="21"/>
      <c r="D14" s="21"/>
      <c r="E14" s="21"/>
      <c r="F14" s="21"/>
      <c r="G14" s="21"/>
      <c r="H14" s="21"/>
      <c r="I14" s="22"/>
    </row>
    <row r="15" spans="1:9" ht="15.75" thickBot="1">
      <c r="A15" s="79"/>
      <c r="B15" s="23" t="s">
        <v>2</v>
      </c>
      <c r="C15" s="24">
        <v>800</v>
      </c>
      <c r="D15" s="24"/>
      <c r="E15" s="24">
        <v>800</v>
      </c>
      <c r="F15" s="24"/>
      <c r="G15" s="24">
        <v>800</v>
      </c>
      <c r="H15" s="24"/>
      <c r="I15" s="25">
        <v>800</v>
      </c>
    </row>
    <row r="16" spans="1:9" ht="3" customHeight="1">
      <c r="A16" s="79"/>
      <c r="B16" s="116" t="s">
        <v>7</v>
      </c>
      <c r="C16" s="102">
        <f>C13-C15</f>
        <v>1200</v>
      </c>
      <c r="D16" s="26"/>
      <c r="E16" s="102">
        <f>E13-E15</f>
        <v>2200</v>
      </c>
      <c r="F16" s="26"/>
      <c r="G16" s="102">
        <f>G13-G15</f>
        <v>1200</v>
      </c>
      <c r="H16" s="26"/>
      <c r="I16" s="113">
        <f>I13-I15</f>
        <v>2200</v>
      </c>
    </row>
    <row r="17" spans="1:9" ht="15">
      <c r="A17" s="79"/>
      <c r="B17" s="116"/>
      <c r="C17" s="102"/>
      <c r="D17" s="26"/>
      <c r="E17" s="102"/>
      <c r="F17" s="26"/>
      <c r="G17" s="102"/>
      <c r="H17" s="26"/>
      <c r="I17" s="113"/>
    </row>
    <row r="18" spans="1:9" ht="6.75" customHeight="1">
      <c r="A18" s="79"/>
      <c r="B18" s="28"/>
      <c r="C18" s="17"/>
      <c r="D18" s="17"/>
      <c r="E18" s="17"/>
      <c r="F18" s="17"/>
      <c r="G18" s="17"/>
      <c r="H18" s="17"/>
      <c r="I18" s="18"/>
    </row>
    <row r="19" spans="1:9" ht="15">
      <c r="A19" s="79"/>
      <c r="B19" s="28" t="s">
        <v>16</v>
      </c>
      <c r="C19" s="29">
        <f>(I5*I6)*D5</f>
        <v>127.5</v>
      </c>
      <c r="D19" s="17"/>
      <c r="E19" s="29">
        <f>(I5*I6)*D5</f>
        <v>127.5</v>
      </c>
      <c r="F19" s="17"/>
      <c r="G19" s="29">
        <f>(I5*I6)*D5</f>
        <v>127.5</v>
      </c>
      <c r="H19" s="17"/>
      <c r="I19" s="30">
        <f>(I5*I6)*D5</f>
        <v>127.5</v>
      </c>
    </row>
    <row r="20" spans="1:9" ht="6.75" customHeight="1">
      <c r="A20" s="79"/>
      <c r="B20" s="28"/>
      <c r="C20" s="17"/>
      <c r="D20" s="17"/>
      <c r="E20" s="17"/>
      <c r="F20" s="17"/>
      <c r="G20" s="17"/>
      <c r="H20" s="17"/>
      <c r="I20" s="18"/>
    </row>
    <row r="21" spans="1:9" ht="15">
      <c r="A21" s="79"/>
      <c r="B21" s="31" t="s">
        <v>4</v>
      </c>
      <c r="C21" s="26">
        <f>C16/C19</f>
        <v>9.411764705882353</v>
      </c>
      <c r="D21" s="26"/>
      <c r="E21" s="26">
        <f>E16/E19</f>
        <v>17.254901960784313</v>
      </c>
      <c r="F21" s="26"/>
      <c r="G21" s="26">
        <f>G16/G19</f>
        <v>9.411764705882353</v>
      </c>
      <c r="H21" s="26"/>
      <c r="I21" s="27">
        <f>I16/I19</f>
        <v>17.254901960784313</v>
      </c>
    </row>
    <row r="22" spans="1:9" ht="8.25" customHeight="1">
      <c r="A22" s="79"/>
      <c r="B22" s="28"/>
      <c r="C22" s="32"/>
      <c r="D22" s="32"/>
      <c r="E22" s="32"/>
      <c r="F22" s="32"/>
      <c r="G22" s="32"/>
      <c r="H22" s="32"/>
      <c r="I22" s="33"/>
    </row>
    <row r="23" spans="1:9" ht="15">
      <c r="A23" s="79"/>
      <c r="B23" s="106" t="s">
        <v>48</v>
      </c>
      <c r="C23" s="34"/>
      <c r="D23" s="102">
        <f>E21-C21</f>
        <v>7.84313725490196</v>
      </c>
      <c r="E23" s="36"/>
      <c r="F23" s="102">
        <f>G21-C21</f>
        <v>0</v>
      </c>
      <c r="G23" s="36"/>
      <c r="H23" s="102">
        <f>I21-C21</f>
        <v>7.84313725490196</v>
      </c>
      <c r="I23" s="37"/>
    </row>
    <row r="24" spans="1:9" ht="15">
      <c r="A24" s="79"/>
      <c r="B24" s="106"/>
      <c r="C24" s="34"/>
      <c r="D24" s="102"/>
      <c r="E24" s="36"/>
      <c r="F24" s="102"/>
      <c r="G24" s="36"/>
      <c r="H24" s="102"/>
      <c r="I24" s="37"/>
    </row>
    <row r="25" spans="1:9" ht="15.75">
      <c r="A25" s="79"/>
      <c r="B25" s="28"/>
      <c r="C25" s="34"/>
      <c r="D25" s="38"/>
      <c r="E25" s="39"/>
      <c r="F25" s="38"/>
      <c r="G25" s="39"/>
      <c r="H25" s="38"/>
      <c r="I25" s="37"/>
    </row>
    <row r="26" spans="1:9" ht="16.5" thickBot="1">
      <c r="A26" s="105" t="s">
        <v>23</v>
      </c>
      <c r="B26" s="83"/>
      <c r="C26" s="41"/>
      <c r="D26" s="42"/>
      <c r="E26" s="43"/>
      <c r="F26" s="42"/>
      <c r="G26" s="43"/>
      <c r="H26" s="42"/>
      <c r="I26" s="44"/>
    </row>
    <row r="27" spans="1:9" ht="15.75" customHeight="1">
      <c r="A27" s="105"/>
      <c r="B27" s="84" t="s">
        <v>22</v>
      </c>
      <c r="C27" s="69">
        <v>40</v>
      </c>
      <c r="D27" s="60"/>
      <c r="E27" s="69">
        <v>45</v>
      </c>
      <c r="F27" s="60"/>
      <c r="G27" s="69">
        <v>40</v>
      </c>
      <c r="H27" s="60"/>
      <c r="I27" s="70">
        <v>45</v>
      </c>
    </row>
    <row r="28" spans="1:10" ht="15.75" customHeight="1">
      <c r="A28" s="105"/>
      <c r="B28" s="85" t="s">
        <v>47</v>
      </c>
      <c r="C28" s="45">
        <f>(VLOOKUP(C9,ABEPDConversions!$A$2:$B$17,2))+C27</f>
        <v>40</v>
      </c>
      <c r="D28" s="91"/>
      <c r="E28" s="45">
        <f>(VLOOKUP(E9,ABEPDConversions!$A$2:$B$17,2))+E27</f>
        <v>45</v>
      </c>
      <c r="F28" s="91"/>
      <c r="G28" s="45">
        <f>(VLOOKUP(G9,ABEPDConversions!$A$2:$B$17,2))+G27</f>
        <v>41.4</v>
      </c>
      <c r="H28" s="91"/>
      <c r="I28" s="45">
        <f>(VLOOKUP(I9,ABEPDConversions!$A$2:$B$17,2))+I27</f>
        <v>45</v>
      </c>
      <c r="J28" s="73"/>
    </row>
    <row r="29" spans="1:9" ht="15">
      <c r="A29" s="105"/>
      <c r="B29" s="31" t="s">
        <v>21</v>
      </c>
      <c r="D29" s="36">
        <f>E28-C28</f>
        <v>5</v>
      </c>
      <c r="E29" s="36"/>
      <c r="F29" s="36">
        <f>G28-C28</f>
        <v>1.3999999999999986</v>
      </c>
      <c r="G29" s="36"/>
      <c r="H29" s="36">
        <f>I28-C28</f>
        <v>5</v>
      </c>
      <c r="I29" s="37"/>
    </row>
    <row r="30" spans="1:10" s="2" customFormat="1" ht="9" customHeight="1">
      <c r="A30" s="86"/>
      <c r="B30" s="28"/>
      <c r="C30" s="34"/>
      <c r="D30" s="46"/>
      <c r="E30" s="34"/>
      <c r="F30" s="46"/>
      <c r="G30" s="34"/>
      <c r="H30" s="46"/>
      <c r="I30" s="35"/>
      <c r="J30" s="65"/>
    </row>
    <row r="31" spans="1:9" ht="17.25" customHeight="1">
      <c r="A31" s="79"/>
      <c r="B31" s="74" t="s">
        <v>12</v>
      </c>
      <c r="C31" s="40"/>
      <c r="D31" s="34"/>
      <c r="E31" s="21">
        <f>(D29*D6)-D23</f>
        <v>-1.5931372549019596</v>
      </c>
      <c r="F31" s="47"/>
      <c r="G31" s="21">
        <f>(F29*D6)-F23</f>
        <v>1.7499999999999982</v>
      </c>
      <c r="H31" s="47"/>
      <c r="I31" s="22">
        <f>(H29*D6)-H23</f>
        <v>-1.5931372549019596</v>
      </c>
    </row>
    <row r="32" spans="1:9" ht="24.75" customHeight="1">
      <c r="A32" s="101" t="s">
        <v>24</v>
      </c>
      <c r="B32" s="74"/>
      <c r="C32" s="87"/>
      <c r="D32" s="34"/>
      <c r="E32" s="39"/>
      <c r="F32" s="34"/>
      <c r="G32" s="39"/>
      <c r="H32" s="34"/>
      <c r="I32" s="37"/>
    </row>
    <row r="33" spans="1:9" ht="15.75" customHeight="1">
      <c r="A33" s="101"/>
      <c r="B33" s="85" t="s">
        <v>17</v>
      </c>
      <c r="C33" s="88"/>
      <c r="D33" s="88"/>
      <c r="E33" s="52">
        <v>0.1</v>
      </c>
      <c r="F33" s="61"/>
      <c r="G33" s="52">
        <v>0.01</v>
      </c>
      <c r="H33" s="61"/>
      <c r="I33" s="53">
        <v>0.05</v>
      </c>
    </row>
    <row r="34" spans="1:9" ht="20.25" customHeight="1">
      <c r="A34" s="101"/>
      <c r="B34" s="28" t="s">
        <v>18</v>
      </c>
      <c r="C34" s="48"/>
      <c r="D34" s="34"/>
      <c r="E34" s="21">
        <f>(D4+D29)*E33</f>
        <v>50.5</v>
      </c>
      <c r="F34" s="49"/>
      <c r="G34" s="21">
        <f>(D4+F29)*G33</f>
        <v>5.014</v>
      </c>
      <c r="H34" s="49"/>
      <c r="I34" s="22">
        <f>(D4+H29)*I33</f>
        <v>25.25</v>
      </c>
    </row>
    <row r="35" spans="1:9" ht="9" customHeight="1">
      <c r="A35" s="101"/>
      <c r="B35" s="28"/>
      <c r="C35" s="34"/>
      <c r="D35" s="34"/>
      <c r="E35" s="39"/>
      <c r="F35" s="34"/>
      <c r="G35" s="39"/>
      <c r="H35" s="34"/>
      <c r="I35" s="37"/>
    </row>
    <row r="36" spans="1:9" ht="15" customHeight="1">
      <c r="A36" s="101"/>
      <c r="B36" s="109" t="s">
        <v>19</v>
      </c>
      <c r="C36" s="50"/>
      <c r="D36" s="50"/>
      <c r="E36" s="103">
        <f>(E31+E34)*E19</f>
        <v>6235.625</v>
      </c>
      <c r="F36" s="62"/>
      <c r="G36" s="103">
        <f>(G31+G34)*G19</f>
        <v>862.4099999999999</v>
      </c>
      <c r="H36" s="62"/>
      <c r="I36" s="107">
        <f>(I31+I34)*I19</f>
        <v>3016.25</v>
      </c>
    </row>
    <row r="37" spans="1:9" ht="13.5" customHeight="1" thickBot="1">
      <c r="A37" s="101"/>
      <c r="B37" s="110"/>
      <c r="C37" s="51"/>
      <c r="D37" s="51"/>
      <c r="E37" s="104"/>
      <c r="F37" s="63"/>
      <c r="G37" s="104"/>
      <c r="H37" s="63"/>
      <c r="I37" s="108"/>
    </row>
    <row r="38" ht="12.75"/>
    <row r="39" ht="12.75" hidden="1"/>
    <row r="40" spans="5:9" ht="12.75" hidden="1">
      <c r="E40" s="67"/>
      <c r="G40" s="67"/>
      <c r="I40" s="67"/>
    </row>
    <row r="41" ht="12.75" hidden="1"/>
    <row r="42" ht="12.75" hidden="1"/>
    <row r="43" ht="12.75" hidden="1"/>
    <row r="44" ht="12.75"/>
    <row r="45" spans="1:9" s="4" customFormat="1" ht="12.75">
      <c r="A45" s="4" t="s">
        <v>26</v>
      </c>
      <c r="C45" s="5"/>
      <c r="D45" s="5"/>
      <c r="E45" s="5"/>
      <c r="G45" s="5"/>
      <c r="H45" s="5"/>
      <c r="I45" s="5" t="s">
        <v>55</v>
      </c>
    </row>
  </sheetData>
  <sheetProtection password="DA0D" sheet="1" objects="1" scenarios="1" selectLockedCells="1"/>
  <mergeCells count="24">
    <mergeCell ref="B2:C2"/>
    <mergeCell ref="B3:I3"/>
    <mergeCell ref="A5:A6"/>
    <mergeCell ref="A10:A11"/>
    <mergeCell ref="B11:B12"/>
    <mergeCell ref="C11:C12"/>
    <mergeCell ref="E11:E12"/>
    <mergeCell ref="I36:I37"/>
    <mergeCell ref="B36:B37"/>
    <mergeCell ref="I11:I12"/>
    <mergeCell ref="I16:I17"/>
    <mergeCell ref="H23:H24"/>
    <mergeCell ref="E36:E37"/>
    <mergeCell ref="G11:G12"/>
    <mergeCell ref="G16:G17"/>
    <mergeCell ref="B16:B17"/>
    <mergeCell ref="C16:C17"/>
    <mergeCell ref="A32:A37"/>
    <mergeCell ref="E16:E17"/>
    <mergeCell ref="G36:G37"/>
    <mergeCell ref="F23:F24"/>
    <mergeCell ref="D23:D24"/>
    <mergeCell ref="A26:A29"/>
    <mergeCell ref="B23:B24"/>
  </mergeCells>
  <printOptions/>
  <pageMargins left="0" right="0" top="0" bottom="0" header="0" footer="0"/>
  <pageSetup blackAndWhite="1" fitToHeight="1" fitToWidth="1" horizontalDpi="600" verticalDpi="600" orientation="landscape" scale="88"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1:E18"/>
  <sheetViews>
    <sheetView zoomScalePageLayoutView="0" workbookViewId="0" topLeftCell="A1">
      <selection activeCell="B23" sqref="B23"/>
    </sheetView>
  </sheetViews>
  <sheetFormatPr defaultColWidth="9.140625" defaultRowHeight="12.75"/>
  <cols>
    <col min="1" max="1" width="19.28125" style="0" customWidth="1"/>
    <col min="2" max="2" width="19.00390625" style="0" bestFit="1" customWidth="1"/>
    <col min="5" max="5" width="17.28125" style="0" customWidth="1"/>
  </cols>
  <sheetData>
    <row r="1" spans="1:5" ht="18" customHeight="1">
      <c r="A1" s="92" t="s">
        <v>29</v>
      </c>
      <c r="B1" s="92" t="s">
        <v>30</v>
      </c>
      <c r="E1" s="68" t="s">
        <v>53</v>
      </c>
    </row>
    <row r="2" spans="1:2" ht="13.5">
      <c r="A2" s="93" t="s">
        <v>31</v>
      </c>
      <c r="B2" s="94">
        <v>0</v>
      </c>
    </row>
    <row r="3" spans="1:2" ht="13.5">
      <c r="A3" s="95" t="s">
        <v>46</v>
      </c>
      <c r="B3" s="96">
        <v>41</v>
      </c>
    </row>
    <row r="4" spans="1:2" ht="13.5">
      <c r="A4" s="97" t="s">
        <v>36</v>
      </c>
      <c r="B4" s="98">
        <v>42</v>
      </c>
    </row>
    <row r="5" spans="1:2" ht="13.5">
      <c r="A5" s="97" t="s">
        <v>45</v>
      </c>
      <c r="B5" s="98">
        <v>20.9</v>
      </c>
    </row>
    <row r="6" spans="1:2" ht="13.5">
      <c r="A6" s="97" t="s">
        <v>44</v>
      </c>
      <c r="B6" s="98">
        <v>25.6</v>
      </c>
    </row>
    <row r="7" spans="1:2" ht="13.5">
      <c r="A7" s="97" t="s">
        <v>39</v>
      </c>
      <c r="B7" s="98">
        <v>41.9</v>
      </c>
    </row>
    <row r="8" spans="1:2" ht="13.5">
      <c r="A8" s="97" t="s">
        <v>40</v>
      </c>
      <c r="B8" s="98">
        <v>5.7</v>
      </c>
    </row>
    <row r="9" spans="1:2" ht="13.5">
      <c r="A9" s="97" t="s">
        <v>32</v>
      </c>
      <c r="B9" s="98">
        <v>0.5</v>
      </c>
    </row>
    <row r="10" spans="1:2" ht="13.5">
      <c r="A10" s="97" t="s">
        <v>37</v>
      </c>
      <c r="B10" s="98">
        <v>1.4</v>
      </c>
    </row>
    <row r="11" spans="1:2" ht="13.5">
      <c r="A11" s="97" t="s">
        <v>41</v>
      </c>
      <c r="B11" s="98">
        <v>-9.2</v>
      </c>
    </row>
    <row r="12" spans="1:2" ht="13.5">
      <c r="A12" s="97" t="s">
        <v>33</v>
      </c>
      <c r="B12" s="98">
        <v>-2.3</v>
      </c>
    </row>
    <row r="13" spans="1:2" ht="13.5">
      <c r="A13" s="97" t="s">
        <v>35</v>
      </c>
      <c r="B13" s="98">
        <v>4.6</v>
      </c>
    </row>
    <row r="14" spans="1:2" ht="13.5">
      <c r="A14" s="97" t="s">
        <v>42</v>
      </c>
      <c r="B14" s="98">
        <v>2.2</v>
      </c>
    </row>
    <row r="15" spans="1:2" ht="13.5">
      <c r="A15" s="97" t="s">
        <v>34</v>
      </c>
      <c r="B15" s="98">
        <v>20.6</v>
      </c>
    </row>
    <row r="16" spans="1:2" ht="13.5">
      <c r="A16" s="97" t="s">
        <v>38</v>
      </c>
      <c r="B16" s="98">
        <v>28.4</v>
      </c>
    </row>
    <row r="17" spans="1:2" ht="13.5">
      <c r="A17" s="97" t="s">
        <v>43</v>
      </c>
      <c r="B17" s="98">
        <v>34.2</v>
      </c>
    </row>
    <row r="18" spans="1:2" ht="13.5">
      <c r="A18" s="97" t="s">
        <v>52</v>
      </c>
      <c r="B18" s="98">
        <v>27.5</v>
      </c>
    </row>
  </sheetData>
  <sheetProtection/>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Unversity of Arkansas Cooperative Extension Service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Value of a Bull</dc:title>
  <dc:subject>Value of a Bull</dc:subject>
  <dc:creator>Brett Barham</dc:creator>
  <cp:keywords/>
  <dc:description/>
  <cp:lastModifiedBy>VETS</cp:lastModifiedBy>
  <cp:lastPrinted>2010-08-23T21:44:10Z</cp:lastPrinted>
  <dcterms:created xsi:type="dcterms:W3CDTF">2003-01-13T18:29:19Z</dcterms:created>
  <dcterms:modified xsi:type="dcterms:W3CDTF">2015-02-24T17:52:44Z</dcterms:modified>
  <cp:category/>
  <cp:version/>
  <cp:contentType/>
  <cp:contentStatus/>
</cp:coreProperties>
</file>